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12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<sst xmlns="http://schemas.openxmlformats.org/spreadsheetml/2006/main" count="36" uniqueCount="33">
  <si>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</si>
  <si>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104年12月份學校午餐費收支結算表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</si>
  <si>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</si>
  <si>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</si>
  <si>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</si>
  <si>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</si>
  <si>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</si>
  <si>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</si>
  <si>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</si>
  <si>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</si>
  <si>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</si>
  <si>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</si>
  <si>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</si>
  <si>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</si>
  <si>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</si>
  <si>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</si>
  <si>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</si>
  <si>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</si>
  <si>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</si>
  <si>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</si>
  <si>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</si>
  <si>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</si>
  <si>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</si>
  <si>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</si>
  <si>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</si>
  <si>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</si>
  <si>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</si>
  <si>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</si>
  <si>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</si>
  <si>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</si>
  <si>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一、本月其他收入包括下列各項：利息收入86元。
</t>
  </si>
  <si>
    <t xml:space="preserve">製表            出納              會計              稽核              執行秘書               校長    </t>
  </si>
  <si>
    <t>一、本月每人收午餐費715元。
二、應收午餐費
      學生333人.
      教職員28人(1人繳125元.)
       (未計兼代課教師)
      合  計361人 共257,525元。
三、補助午餐費計77人,共55,055元:
    (一)縣府:計77人,共55,055元。    
四、已於9.10.11月預繳本午餐費計66,495元:
    預繳人數93人(本月不需收費)。
       金額  (93人*715元=66,495元)
五、本月預繳105/01午餐費計715元：
   (一)預繳人數1人，金額(1人*715元=715元)
六、補收午餐費，共計1,850元：
   (一)學生:補收2人11月午餐費1430元。
   (二)教職員:420元(兼課教師)
七、未繳2人(3-5.3-6各1人)共1430元。
本月午餐費收款數:117260+19850=137110元.
學生:333*715-55055-66495+715+1430-1430=117260
教職員:27*715+125+420=19850.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</si>
</sst>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2025;&#26032;1040901&#36215;\&#21320;&#39184;\&#26376;&#22577;\104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9">
        <row r="1">
          <cell r="A1" t="str">
            <v>嘉義縣立嘉新國民中學</v>
          </cell>
        </row>
      </sheetData>
      <sheetData sheetId="10">
        <row r="4">
          <cell r="P4">
            <v>398280</v>
          </cell>
        </row>
        <row r="37">
          <cell r="G37">
            <v>27256</v>
          </cell>
          <cell r="H37">
            <v>171179</v>
          </cell>
          <cell r="I37">
            <v>10560</v>
          </cell>
          <cell r="J37">
            <v>14160</v>
          </cell>
          <cell r="K37">
            <v>40142</v>
          </cell>
          <cell r="L37">
            <v>19165</v>
          </cell>
          <cell r="M37">
            <v>2300</v>
          </cell>
          <cell r="N37">
            <v>15891</v>
          </cell>
        </row>
        <row r="38">
          <cell r="G38">
            <v>132091</v>
          </cell>
          <cell r="H38">
            <v>587224</v>
          </cell>
          <cell r="I38">
            <v>18480</v>
          </cell>
          <cell r="J38">
            <v>38320</v>
          </cell>
          <cell r="K38">
            <v>162519</v>
          </cell>
          <cell r="L38">
            <v>51695</v>
          </cell>
          <cell r="M38">
            <v>15300</v>
          </cell>
          <cell r="N38">
            <v>50780</v>
          </cell>
          <cell r="P38">
            <v>234823</v>
          </cell>
        </row>
        <row r="41">
          <cell r="F41">
            <v>135260</v>
          </cell>
          <cell r="G41">
            <v>1850</v>
          </cell>
          <cell r="K41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C4" sqref="C4:C15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'[1]11結算'!A1:C1</f>
        <v>嘉義縣立嘉新國民中學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'[1]12分類帳'!P4</f>
        <v>398280</v>
      </c>
      <c r="C4" s="8" t="s">
        <v>32</v>
      </c>
      <c r="D4" s="5" t="s">
        <v>11</v>
      </c>
      <c r="E4" s="7">
        <f>'[1]12分類帳'!G37</f>
        <v>27256</v>
      </c>
      <c r="F4" s="9">
        <f>E4/E13</f>
        <v>0.09065600542818465</v>
      </c>
      <c r="G4" s="7">
        <f>'[1]12分類帳'!G38</f>
        <v>132091</v>
      </c>
      <c r="H4" s="9">
        <f>G4/G13</f>
        <v>0.12503774579731902</v>
      </c>
    </row>
    <row r="5" spans="1:8" ht="25.5" customHeight="1">
      <c r="A5" s="5" t="s">
        <v>12</v>
      </c>
      <c r="B5" s="7">
        <f>'[1]12分類帳'!F41</f>
        <v>135260</v>
      </c>
      <c r="C5" s="10"/>
      <c r="D5" s="5" t="s">
        <v>13</v>
      </c>
      <c r="E5" s="7">
        <f>'[1]12分類帳'!H37</f>
        <v>171179</v>
      </c>
      <c r="F5" s="9">
        <f>E5/E13</f>
        <v>0.5693573654678317</v>
      </c>
      <c r="G5" s="7">
        <f>'[1]12分類帳'!H38</f>
        <v>587224</v>
      </c>
      <c r="H5" s="9">
        <f>G5/G13</f>
        <v>0.5558680397459697</v>
      </c>
    </row>
    <row r="6" spans="1:8" ht="29.25" customHeight="1">
      <c r="A6" s="11" t="s">
        <v>14</v>
      </c>
      <c r="B6" s="7">
        <f>'[1]12分類帳'!G41</f>
        <v>1850</v>
      </c>
      <c r="C6" s="10"/>
      <c r="D6" s="5" t="s">
        <v>15</v>
      </c>
      <c r="E6" s="7">
        <f>'[1]12分類帳'!I37</f>
        <v>10560</v>
      </c>
      <c r="F6" s="9">
        <f>E6/E13</f>
        <v>0.03512354774440967</v>
      </c>
      <c r="G6" s="7">
        <f>'[1]12分類帳'!I38</f>
        <v>18480</v>
      </c>
      <c r="H6" s="9">
        <f>G6/G13</f>
        <v>0.017493224688543925</v>
      </c>
    </row>
    <row r="7" spans="1:8" ht="32.25" customHeight="1">
      <c r="A7" s="12" t="s">
        <v>16</v>
      </c>
      <c r="B7" s="7">
        <f>'[1]12分類帳'!F9</f>
        <v>0</v>
      </c>
      <c r="C7" s="10"/>
      <c r="D7" s="5" t="s">
        <v>17</v>
      </c>
      <c r="E7" s="7">
        <f>'[1]12分類帳'!J37</f>
        <v>14160</v>
      </c>
      <c r="F7" s="9">
        <f>E7/E13</f>
        <v>0.04709748447545842</v>
      </c>
      <c r="G7" s="7">
        <f>'[1]12分類帳'!J38</f>
        <v>38320</v>
      </c>
      <c r="H7" s="9">
        <f>G7/G13</f>
        <v>0.036273829548972035</v>
      </c>
    </row>
    <row r="8" spans="1:8" ht="32.25" customHeight="1">
      <c r="A8" s="12" t="s">
        <v>18</v>
      </c>
      <c r="B8" s="7">
        <f>'[1]12分類帳'!I41</f>
        <v>0</v>
      </c>
      <c r="C8" s="10"/>
      <c r="D8" s="5" t="s">
        <v>19</v>
      </c>
      <c r="E8" s="7">
        <f>'[1]12分類帳'!K37</f>
        <v>40142</v>
      </c>
      <c r="F8" s="9">
        <f>E8/E13</f>
        <v>0.13351604673826636</v>
      </c>
      <c r="G8" s="7">
        <f>'[1]12分類帳'!K38</f>
        <v>162519</v>
      </c>
      <c r="H8" s="9">
        <f>G8/G13</f>
        <v>0.15384098393709256</v>
      </c>
    </row>
    <row r="9" spans="1:8" ht="36" customHeight="1">
      <c r="A9" s="13" t="s">
        <v>20</v>
      </c>
      <c r="B9" s="7">
        <f>'[1]12分類帳'!J41</f>
        <v>0</v>
      </c>
      <c r="C9" s="10"/>
      <c r="D9" s="5" t="s">
        <v>21</v>
      </c>
      <c r="E9" s="7">
        <f>'[1]12分類帳'!L37</f>
        <v>19165</v>
      </c>
      <c r="F9" s="9">
        <f>E9/E13</f>
        <v>0.06374458262515259</v>
      </c>
      <c r="G9" s="7">
        <f>'[1]12分類帳'!L38</f>
        <v>51695</v>
      </c>
      <c r="H9" s="9">
        <f>G9/G13</f>
        <v>0.04893464557761246</v>
      </c>
    </row>
    <row r="10" spans="1:8" ht="27" customHeight="1">
      <c r="A10" s="5" t="s">
        <v>22</v>
      </c>
      <c r="B10" s="7">
        <f>'[1]12分類帳'!K41</f>
        <v>86</v>
      </c>
      <c r="C10" s="10"/>
      <c r="D10" s="5" t="s">
        <v>23</v>
      </c>
      <c r="E10" s="7">
        <f>'[1]12分類帳'!M37</f>
        <v>2300</v>
      </c>
      <c r="F10" s="9">
        <f>E10/E13</f>
        <v>0.007650015133725591</v>
      </c>
      <c r="G10" s="7">
        <f>'[1]12分類帳'!M38</f>
        <v>15300</v>
      </c>
      <c r="H10" s="9">
        <f>G10/G13</f>
        <v>0.014483026933697081</v>
      </c>
    </row>
    <row r="11" spans="1:8" ht="27" customHeight="1">
      <c r="A11" s="13"/>
      <c r="B11" s="7">
        <f>'[1]12分類帳'!L41</f>
        <v>0</v>
      </c>
      <c r="C11" s="10"/>
      <c r="D11" s="5" t="s">
        <v>24</v>
      </c>
      <c r="E11" s="7">
        <f>'[1]12分類帳'!N37</f>
        <v>15891</v>
      </c>
      <c r="F11" s="9">
        <f>E11/E13</f>
        <v>0.05285495238697103</v>
      </c>
      <c r="G11" s="7">
        <f>'[1]12分類帳'!N38</f>
        <v>50780</v>
      </c>
      <c r="H11" s="9">
        <f>G11/G13</f>
        <v>0.04806850377079332</v>
      </c>
    </row>
    <row r="12" spans="1:8" ht="21" customHeight="1">
      <c r="A12" s="5"/>
      <c r="B12" s="7">
        <f>'[1]12分類帳'!M41</f>
        <v>0</v>
      </c>
      <c r="C12" s="14"/>
      <c r="D12" s="13"/>
      <c r="E12" s="7"/>
      <c r="F12" s="9"/>
      <c r="G12" s="7"/>
      <c r="H12" s="9"/>
    </row>
    <row r="13" spans="1:8" ht="33" customHeight="1">
      <c r="A13" s="5"/>
      <c r="B13" s="7">
        <f>'[1]12分類帳'!N41</f>
        <v>0</v>
      </c>
      <c r="C13" s="14"/>
      <c r="D13" s="5" t="s">
        <v>25</v>
      </c>
      <c r="E13" s="7">
        <f>SUM(E4:E12)</f>
        <v>300653</v>
      </c>
      <c r="F13" s="9">
        <f>E13/E13</f>
        <v>1</v>
      </c>
      <c r="G13" s="7">
        <f>SUM(G4:G12)</f>
        <v>1056409</v>
      </c>
      <c r="H13" s="9">
        <f>G13/G13</f>
        <v>1</v>
      </c>
    </row>
    <row r="14" spans="1:8" ht="34.5" customHeight="1">
      <c r="A14" s="5" t="s">
        <v>26</v>
      </c>
      <c r="B14" s="7">
        <f>SUM(B5:B12)</f>
        <v>137196</v>
      </c>
      <c r="C14" s="14"/>
      <c r="D14" s="5" t="s">
        <v>27</v>
      </c>
      <c r="E14" s="7">
        <f>'[1]12分類帳'!P38</f>
        <v>234823</v>
      </c>
      <c r="F14" s="9"/>
      <c r="G14" s="7">
        <f>E14</f>
        <v>234823</v>
      </c>
      <c r="H14" s="9"/>
    </row>
    <row r="15" spans="1:8" ht="39.75" customHeight="1">
      <c r="A15" s="5" t="s">
        <v>28</v>
      </c>
      <c r="B15" s="7">
        <f>B14+B4</f>
        <v>535476</v>
      </c>
      <c r="C15" s="15"/>
      <c r="D15" s="5" t="s">
        <v>28</v>
      </c>
      <c r="E15" s="7">
        <f>E13+E14</f>
        <v>535476</v>
      </c>
      <c r="F15" s="16">
        <f>SUM(F4:F11)</f>
        <v>0.9999999999999998</v>
      </c>
      <c r="G15" s="7">
        <f>G13+G14</f>
        <v>1291232</v>
      </c>
      <c r="H15" s="16">
        <f>SUM(H4:H11)</f>
        <v>1.0000000000000002</v>
      </c>
    </row>
    <row r="16" spans="1:8" ht="66.75" customHeight="1">
      <c r="A16" s="5" t="s">
        <v>29</v>
      </c>
      <c r="B16" s="17" t="s">
        <v>30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31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2016-01-13T02:05:38Z</dcterms:created>
  <dcterms:modified xsi:type="dcterms:W3CDTF">2016-01-13T02:06:08Z</dcterms:modified>
  <cp:category/>
  <cp:version/>
  <cp:contentType/>
  <cp:contentStatus/>
</cp:coreProperties>
</file>