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5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<sst xmlns="http://schemas.openxmlformats.org/spreadsheetml/2006/main" count="35" uniqueCount="32">
  <si>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截止本月底止累計數</t>
  </si>
  <si>
    <t>105年05月份學校午餐費收支結算表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</si>
  <si>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</si>
  <si>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</si>
  <si>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</si>
  <si>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</si>
  <si>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</si>
  <si>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</si>
  <si>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</si>
  <si>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</si>
  <si>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</si>
  <si>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</si>
  <si>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</si>
  <si>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</si>
  <si>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</si>
  <si>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</si>
  <si>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</si>
  <si>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</si>
  <si>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</si>
  <si>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</si>
  <si>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</si>
  <si>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</si>
  <si>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</si>
  <si>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</si>
  <si>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</si>
  <si>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</si>
  <si>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</si>
  <si>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</si>
  <si>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</si>
  <si>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</si>
  <si>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</si>
  <si>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一、本月每人收午餐費715元。
二、應收午餐費
      學生335人.
      教職員26人(1人繳455元.)
       (未計兼代課教師)
      合  計361人 共257,855元。
三、補助午餐費計85人,共60,775元:
    (一)縣府:計85人,共60,775元。    
四、已於3月預繳本月午餐費計87,945元:
    (一)1.2年級70人,金額50,050元.
          70人*715元=50,050元
    (二)3年級53人,金額37,895元.
          53*1*715=37,895元
五、已於4月預繳本月午餐費計2,145元:
    (一)3年級3人,金額2,145元.
         3*1*715=2,145元
五、3-5.1-1班各1人補繳3.4月午餐,計1430元.
    尚有1人未繳3月午餐,3人未繳4月午餐.
六、替代役收費420元。
七、4人未繳5月午餐費計2860元。
本月午餐費收款數:
257855-60775-87945-2145+420-2860=104550元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</si>
</sst>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025;&#26032;1040901&#36215;\&#21320;&#39184;\&#26376;&#22577;\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嘉義縣立嘉新國民中學</v>
          </cell>
        </row>
      </sheetData>
      <sheetData sheetId="20">
        <row r="4">
          <cell r="P4">
            <v>536789</v>
          </cell>
        </row>
        <row r="39">
          <cell r="G39">
            <v>32993</v>
          </cell>
          <cell r="H39">
            <v>207895</v>
          </cell>
          <cell r="I39">
            <v>7920</v>
          </cell>
          <cell r="J39">
            <v>12235</v>
          </cell>
          <cell r="K39">
            <v>35772</v>
          </cell>
          <cell r="L39">
            <v>13246</v>
          </cell>
          <cell r="M39">
            <v>5200</v>
          </cell>
          <cell r="N39">
            <v>7747</v>
          </cell>
        </row>
        <row r="40">
          <cell r="G40">
            <v>227600</v>
          </cell>
          <cell r="H40">
            <v>1233335</v>
          </cell>
          <cell r="I40">
            <v>40920</v>
          </cell>
          <cell r="J40">
            <v>70387</v>
          </cell>
          <cell r="K40">
            <v>324935</v>
          </cell>
          <cell r="L40">
            <v>113195</v>
          </cell>
          <cell r="M40">
            <v>49900</v>
          </cell>
          <cell r="N40">
            <v>88249</v>
          </cell>
          <cell r="P40">
            <v>319761</v>
          </cell>
        </row>
        <row r="43">
          <cell r="F43">
            <v>104550</v>
          </cell>
          <cell r="G43">
            <v>1430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'[1]04結算'!A1:C1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'[1]05分類帳'!P4</f>
        <v>536789</v>
      </c>
      <c r="C4" s="8" t="s">
        <v>31</v>
      </c>
      <c r="D4" s="5" t="s">
        <v>11</v>
      </c>
      <c r="E4" s="7">
        <f>'[1]05分類帳'!G39</f>
        <v>32993</v>
      </c>
      <c r="F4" s="9">
        <f>E4/(E13)</f>
        <v>0.10214298097879929</v>
      </c>
      <c r="G4" s="7">
        <f>'[1]05分類帳'!G40</f>
        <v>227600</v>
      </c>
      <c r="H4" s="9">
        <f>G4/(G13)</f>
        <v>0.10593333739814505</v>
      </c>
    </row>
    <row r="5" spans="1:8" ht="25.5" customHeight="1">
      <c r="A5" s="5" t="s">
        <v>12</v>
      </c>
      <c r="B5" s="7">
        <f>'[1]05分類帳'!F43</f>
        <v>104550</v>
      </c>
      <c r="C5" s="10"/>
      <c r="D5" s="5" t="s">
        <v>13</v>
      </c>
      <c r="E5" s="7">
        <f>'[1]05分類帳'!H39</f>
        <v>207895</v>
      </c>
      <c r="F5" s="9">
        <f>E5/(E13)</f>
        <v>0.6436218297998811</v>
      </c>
      <c r="G5" s="7">
        <f>'[1]05分類帳'!H40</f>
        <v>1233335</v>
      </c>
      <c r="H5" s="9">
        <f>G5/(G13)</f>
        <v>0.57403907152874</v>
      </c>
    </row>
    <row r="6" spans="1:8" ht="29.25" customHeight="1">
      <c r="A6" s="11" t="s">
        <v>14</v>
      </c>
      <c r="B6" s="7">
        <f>'[1]05分類帳'!G43</f>
        <v>1430</v>
      </c>
      <c r="C6" s="10"/>
      <c r="D6" s="5" t="s">
        <v>15</v>
      </c>
      <c r="E6" s="7">
        <f>'[1]05分類帳'!I39</f>
        <v>7920</v>
      </c>
      <c r="F6" s="9">
        <f>E6/(E13)</f>
        <v>0.02451951654448187</v>
      </c>
      <c r="G6" s="7">
        <f>'[1]05分類帳'!I40</f>
        <v>40920</v>
      </c>
      <c r="H6" s="9">
        <f>G6/(G13)</f>
        <v>0.019045659781775463</v>
      </c>
    </row>
    <row r="7" spans="1:8" ht="33" customHeight="1">
      <c r="A7" s="12" t="s">
        <v>16</v>
      </c>
      <c r="B7" s="7">
        <f>'[1]05分類帳'!H43</f>
        <v>0</v>
      </c>
      <c r="C7" s="10"/>
      <c r="D7" s="5" t="s">
        <v>17</v>
      </c>
      <c r="E7" s="7">
        <f>'[1]05分類帳'!J39</f>
        <v>12235</v>
      </c>
      <c r="F7" s="9">
        <f>E7/(E13)</f>
        <v>0.037878318803249454</v>
      </c>
      <c r="G7" s="7">
        <f>'[1]05分類帳'!J40</f>
        <v>70387</v>
      </c>
      <c r="H7" s="9">
        <f>G7/(G13)</f>
        <v>0.03276067583235165</v>
      </c>
    </row>
    <row r="8" spans="1:8" ht="32.25" customHeight="1">
      <c r="A8" s="12" t="s">
        <v>18</v>
      </c>
      <c r="B8" s="7">
        <f>'[1]05分類帳'!I43</f>
        <v>0</v>
      </c>
      <c r="C8" s="10"/>
      <c r="D8" s="5" t="s">
        <v>19</v>
      </c>
      <c r="E8" s="7">
        <f>'[1]05分類帳'!K39</f>
        <v>35772</v>
      </c>
      <c r="F8" s="9">
        <f>E8/(E14)</f>
        <v>0.11187105369322713</v>
      </c>
      <c r="G8" s="7">
        <f>'[1]05分類帳'!K40</f>
        <v>324935</v>
      </c>
      <c r="H8" s="9">
        <f>G8/(G14)</f>
        <v>1.0161808350611863</v>
      </c>
    </row>
    <row r="9" spans="1:8" ht="33" customHeight="1">
      <c r="A9" s="13" t="s">
        <v>20</v>
      </c>
      <c r="B9" s="7">
        <f>'[1]05分類帳'!J43</f>
        <v>0</v>
      </c>
      <c r="C9" s="10"/>
      <c r="D9" s="5" t="s">
        <v>21</v>
      </c>
      <c r="E9" s="7">
        <f>'[1]05分類帳'!L39</f>
        <v>13246</v>
      </c>
      <c r="F9" s="9">
        <f>E9/(E13)</f>
        <v>0.04100827224093521</v>
      </c>
      <c r="G9" s="7">
        <f>'[1]05分類帳'!L40</f>
        <v>113195</v>
      </c>
      <c r="H9" s="9">
        <f>G9/(G13)</f>
        <v>0.052685079643159174</v>
      </c>
    </row>
    <row r="10" spans="1:8" ht="26.25" customHeight="1">
      <c r="A10" s="5" t="s">
        <v>22</v>
      </c>
      <c r="B10" s="7">
        <f>'[1]05分類帳'!K43</f>
        <v>0</v>
      </c>
      <c r="C10" s="10"/>
      <c r="D10" s="5" t="s">
        <v>23</v>
      </c>
      <c r="E10" s="7">
        <f>'[1]05分類帳'!M39</f>
        <v>5200</v>
      </c>
      <c r="F10" s="9">
        <f>E10/(E13)</f>
        <v>0.016098672478700216</v>
      </c>
      <c r="G10" s="7">
        <f>'[1]05分類帳'!M40</f>
        <v>49900</v>
      </c>
      <c r="H10" s="9">
        <f>G10/(G13)</f>
        <v>0.02322527915715043</v>
      </c>
    </row>
    <row r="11" spans="1:8" ht="27.75" customHeight="1">
      <c r="A11" s="13"/>
      <c r="B11" s="7">
        <f>'[1]05分類帳'!L43</f>
        <v>0</v>
      </c>
      <c r="C11" s="10"/>
      <c r="D11" s="5" t="s">
        <v>24</v>
      </c>
      <c r="E11" s="7">
        <f>'[1]05分類帳'!N39</f>
        <v>7747</v>
      </c>
      <c r="F11" s="9">
        <f>E11/(E13)</f>
        <v>0.02398392609470973</v>
      </c>
      <c r="G11" s="7">
        <f>'[1]05分類帳'!N40</f>
        <v>88249</v>
      </c>
      <c r="H11" s="9">
        <f>G11/(G13)</f>
        <v>0.041074301810408186</v>
      </c>
    </row>
    <row r="12" spans="1:8" ht="21" customHeight="1">
      <c r="A12" s="5"/>
      <c r="B12" s="7">
        <f>'[1]05分類帳'!M43</f>
        <v>0</v>
      </c>
      <c r="C12" s="14"/>
      <c r="D12" s="5"/>
      <c r="E12" s="7"/>
      <c r="F12" s="9"/>
      <c r="G12" s="7"/>
      <c r="H12" s="9"/>
    </row>
    <row r="13" spans="1:8" ht="33" customHeight="1">
      <c r="A13" s="5"/>
      <c r="B13" s="7">
        <f>'[1]05分類帳'!N43</f>
        <v>0</v>
      </c>
      <c r="C13" s="14"/>
      <c r="D13" s="5" t="s">
        <v>25</v>
      </c>
      <c r="E13" s="7">
        <f>SUM(E4:E12)</f>
        <v>323008</v>
      </c>
      <c r="F13" s="9">
        <f>(E13)/(E13)</f>
        <v>1</v>
      </c>
      <c r="G13" s="7">
        <f>SUM(G4:G12)</f>
        <v>2148521</v>
      </c>
      <c r="H13" s="9">
        <f>(G13-G8)/(G13-G8)</f>
        <v>1</v>
      </c>
    </row>
    <row r="14" spans="1:8" ht="35.25" customHeight="1">
      <c r="A14" s="5" t="s">
        <v>26</v>
      </c>
      <c r="B14" s="7">
        <f>SUM(B5:B13)</f>
        <v>105980</v>
      </c>
      <c r="C14" s="14"/>
      <c r="D14" s="5" t="s">
        <v>27</v>
      </c>
      <c r="E14" s="7">
        <f>'[1]05分類帳'!P40</f>
        <v>319761</v>
      </c>
      <c r="F14" s="9"/>
      <c r="G14" s="7">
        <f>E14</f>
        <v>319761</v>
      </c>
      <c r="H14" s="9"/>
    </row>
    <row r="15" spans="1:8" ht="35.25" customHeight="1">
      <c r="A15" s="5" t="s">
        <v>28</v>
      </c>
      <c r="B15" s="7">
        <f>B14+B4</f>
        <v>642769</v>
      </c>
      <c r="C15" s="15"/>
      <c r="D15" s="5" t="s">
        <v>28</v>
      </c>
      <c r="E15" s="7">
        <f>E13+E14</f>
        <v>642769</v>
      </c>
      <c r="F15" s="16">
        <f>SUM(F4:F11)</f>
        <v>1.001124570633984</v>
      </c>
      <c r="G15" s="7">
        <f>G13+G14</f>
        <v>2468282</v>
      </c>
      <c r="H15" s="16">
        <f>SUM(H4:H11)</f>
        <v>1.8649442402129164</v>
      </c>
    </row>
    <row r="16" spans="1:8" ht="74.25" customHeight="1">
      <c r="A16" s="5" t="s">
        <v>29</v>
      </c>
      <c r="B16" s="17"/>
      <c r="C16" s="17"/>
      <c r="D16" s="17"/>
      <c r="E16" s="17"/>
      <c r="F16" s="17"/>
      <c r="G16" s="17"/>
      <c r="H16" s="17"/>
    </row>
    <row r="17" spans="1:8" ht="27" customHeight="1">
      <c r="A17" s="18" t="s">
        <v>30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2016-06-24T05:16:08Z</dcterms:created>
  <dcterms:modified xsi:type="dcterms:W3CDTF">2016-06-24T05:17:16Z</dcterms:modified>
  <cp:category/>
  <cp:version/>
  <cp:contentType/>
  <cp:contentStatus/>
</cp:coreProperties>
</file>